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kramer2/Desktop/Source Data/"/>
    </mc:Choice>
  </mc:AlternateContent>
  <xr:revisionPtr revIDLastSave="0" documentId="13_ncr:1_{47B04E37-20A1-1144-9874-806D13BA43C1}" xr6:coauthVersionLast="47" xr6:coauthVersionMax="47" xr10:uidLastSave="{00000000-0000-0000-0000-000000000000}"/>
  <bookViews>
    <workbookView xWindow="5580" yWindow="2360" windowWidth="27640" windowHeight="16940" xr2:uid="{E2B576F5-A7DC-1F4B-9782-ACF4F4932007}"/>
  </bookViews>
  <sheets>
    <sheet name="Quantification" sheetId="1" r:id="rId1"/>
    <sheet name="Statistics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3" i="1" l="1"/>
  <c r="M33" i="1"/>
  <c r="D33" i="1"/>
  <c r="F33" i="1"/>
  <c r="P33" i="1"/>
  <c r="K34" i="1"/>
  <c r="M34" i="1"/>
  <c r="D34" i="1"/>
  <c r="F34" i="1"/>
  <c r="P34" i="1"/>
  <c r="K35" i="1"/>
  <c r="M35" i="1"/>
  <c r="D35" i="1"/>
  <c r="F35" i="1"/>
  <c r="P35" i="1"/>
  <c r="P37" i="1"/>
  <c r="P36" i="1"/>
  <c r="L35" i="1"/>
  <c r="E35" i="1"/>
  <c r="L34" i="1"/>
  <c r="E34" i="1"/>
  <c r="L33" i="1"/>
  <c r="E33" i="1"/>
  <c r="K27" i="1"/>
  <c r="M27" i="1"/>
  <c r="D27" i="1"/>
  <c r="F27" i="1"/>
  <c r="P27" i="1"/>
  <c r="K28" i="1"/>
  <c r="M28" i="1"/>
  <c r="D28" i="1"/>
  <c r="F28" i="1"/>
  <c r="P28" i="1"/>
  <c r="K29" i="1"/>
  <c r="M29" i="1"/>
  <c r="D29" i="1"/>
  <c r="F29" i="1"/>
  <c r="P29" i="1"/>
  <c r="P31" i="1"/>
  <c r="P30" i="1"/>
  <c r="L29" i="1"/>
  <c r="E29" i="1"/>
  <c r="L28" i="1"/>
  <c r="E28" i="1"/>
  <c r="L27" i="1"/>
  <c r="E27" i="1"/>
  <c r="K21" i="1"/>
  <c r="M21" i="1"/>
  <c r="D21" i="1"/>
  <c r="F21" i="1"/>
  <c r="P21" i="1"/>
  <c r="K22" i="1"/>
  <c r="M22" i="1"/>
  <c r="D22" i="1"/>
  <c r="F22" i="1"/>
  <c r="P22" i="1"/>
  <c r="K23" i="1"/>
  <c r="M23" i="1"/>
  <c r="D23" i="1"/>
  <c r="F23" i="1"/>
  <c r="P23" i="1"/>
  <c r="P25" i="1"/>
  <c r="P24" i="1"/>
  <c r="L23" i="1"/>
  <c r="E23" i="1"/>
  <c r="L22" i="1"/>
  <c r="E22" i="1"/>
  <c r="L21" i="1"/>
  <c r="E21" i="1"/>
  <c r="K15" i="1"/>
  <c r="M15" i="1"/>
  <c r="D15" i="1"/>
  <c r="F15" i="1"/>
  <c r="P15" i="1"/>
  <c r="K16" i="1"/>
  <c r="M16" i="1"/>
  <c r="D16" i="1"/>
  <c r="F16" i="1"/>
  <c r="P16" i="1"/>
  <c r="K17" i="1"/>
  <c r="M17" i="1"/>
  <c r="D17" i="1"/>
  <c r="F17" i="1"/>
  <c r="P17" i="1"/>
  <c r="P19" i="1"/>
  <c r="P18" i="1"/>
  <c r="L17" i="1"/>
  <c r="E17" i="1"/>
  <c r="L16" i="1"/>
  <c r="E16" i="1"/>
  <c r="L15" i="1"/>
  <c r="E15" i="1"/>
  <c r="K9" i="1"/>
  <c r="M9" i="1"/>
  <c r="D9" i="1"/>
  <c r="F9" i="1"/>
  <c r="P9" i="1"/>
  <c r="K10" i="1"/>
  <c r="M10" i="1"/>
  <c r="D10" i="1"/>
  <c r="F10" i="1"/>
  <c r="P10" i="1"/>
  <c r="K11" i="1"/>
  <c r="M11" i="1"/>
  <c r="D11" i="1"/>
  <c r="F11" i="1"/>
  <c r="P11" i="1"/>
  <c r="P13" i="1"/>
  <c r="P12" i="1"/>
  <c r="L11" i="1"/>
  <c r="E11" i="1"/>
  <c r="L10" i="1"/>
  <c r="E10" i="1"/>
  <c r="L9" i="1"/>
  <c r="E9" i="1"/>
  <c r="K3" i="1"/>
  <c r="M3" i="1"/>
  <c r="D3" i="1"/>
  <c r="F3" i="1"/>
  <c r="P3" i="1"/>
  <c r="K4" i="1"/>
  <c r="M4" i="1"/>
  <c r="D4" i="1"/>
  <c r="F4" i="1"/>
  <c r="P4" i="1"/>
  <c r="K5" i="1"/>
  <c r="M5" i="1"/>
  <c r="D5" i="1"/>
  <c r="F5" i="1"/>
  <c r="P5" i="1"/>
  <c r="P7" i="1"/>
  <c r="P6" i="1"/>
  <c r="L5" i="1"/>
  <c r="E5" i="1"/>
  <c r="L4" i="1"/>
  <c r="E4" i="1"/>
  <c r="L3" i="1"/>
  <c r="E3" i="1"/>
</calcChain>
</file>

<file path=xl/sharedStrings.xml><?xml version="1.0" encoding="utf-8"?>
<sst xmlns="http://schemas.openxmlformats.org/spreadsheetml/2006/main" count="190" uniqueCount="61">
  <si>
    <t>without actin</t>
  </si>
  <si>
    <t>with actin</t>
  </si>
  <si>
    <t>"Corrected" %P - %P with actin - %P wo Actin</t>
  </si>
  <si>
    <t>Sup Int</t>
  </si>
  <si>
    <t>Pel Inten</t>
  </si>
  <si>
    <t>Total Int</t>
  </si>
  <si>
    <t>% Sup</t>
  </si>
  <si>
    <t>% Pel</t>
  </si>
  <si>
    <t>cP</t>
  </si>
  <si>
    <t>BSA #1</t>
  </si>
  <si>
    <t>BSA #2</t>
  </si>
  <si>
    <t>BSA #3</t>
  </si>
  <si>
    <t>avg</t>
  </si>
  <si>
    <t>std dev</t>
  </si>
  <si>
    <t>SNAP-CapZ #1</t>
  </si>
  <si>
    <t>SNAP-CapZ #2</t>
  </si>
  <si>
    <t>SNAP-CapZ #3</t>
  </si>
  <si>
    <t>* for p&lt; .05</t>
  </si>
  <si>
    <t>** for p&lt;.01</t>
  </si>
  <si>
    <t>*** for p&lt;.001</t>
  </si>
  <si>
    <t>diff</t>
  </si>
  <si>
    <t>lwr</t>
  </si>
  <si>
    <t>upr</t>
  </si>
  <si>
    <t>p</t>
  </si>
  <si>
    <t>B-A</t>
  </si>
  <si>
    <t>***</t>
  </si>
  <si>
    <t>C-A</t>
  </si>
  <si>
    <t>D-A</t>
  </si>
  <si>
    <t>E-A</t>
  </si>
  <si>
    <t>*</t>
  </si>
  <si>
    <t>F-A</t>
  </si>
  <si>
    <t>C-B</t>
  </si>
  <si>
    <t>D-B</t>
  </si>
  <si>
    <t>E-B</t>
  </si>
  <si>
    <t>**</t>
  </si>
  <si>
    <t>F-B</t>
  </si>
  <si>
    <t>D-C</t>
  </si>
  <si>
    <t>E-C</t>
  </si>
  <si>
    <t>F-C</t>
  </si>
  <si>
    <t>E-D</t>
  </si>
  <si>
    <t>F-D</t>
  </si>
  <si>
    <t>F-E</t>
  </si>
  <si>
    <t>c%P</t>
  </si>
  <si>
    <t>A</t>
  </si>
  <si>
    <t>B</t>
  </si>
  <si>
    <t>C</t>
  </si>
  <si>
    <t>D</t>
  </si>
  <si>
    <t>E</t>
  </si>
  <si>
    <t>F</t>
  </si>
  <si>
    <t>F/F-H DMSO #1</t>
  </si>
  <si>
    <t>F/F-H DMSO #2</t>
  </si>
  <si>
    <t>F/F-H DMSO #3</t>
  </si>
  <si>
    <t>F/F-H Rap #1</t>
  </si>
  <si>
    <t>F/F-H Rap #2</t>
  </si>
  <si>
    <t>F/F-H Rap #3</t>
  </si>
  <si>
    <t>F/F-Tag DMSO #1</t>
  </si>
  <si>
    <t>F/F-Tag DMSO #2</t>
  </si>
  <si>
    <t>F/F-Tag DMSO #3</t>
  </si>
  <si>
    <t>F/F-Tag Rap #1</t>
  </si>
  <si>
    <t>F/F-Tag Rap #2</t>
  </si>
  <si>
    <t>F/F-Tag Rap #3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</si>
</sst>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A5AF3-4A96-E447-818F-6278CFDFBC03}">
  <dimension ref="A1:P40"/>
  <sheetViews>
    <sheetView tabSelected="1" workbookViewId="0">
      <selection activeCell="H41" sqref="H41"/>
    </sheetView>
  </sheetViews>
  <sheetFormatPr baseColWidth="10" defaultRowHeight="16" x14ac:dyDescent="0.2"/>
  <cols>
    <col min="1" max="1" width="17" customWidth="1"/>
    <col min="8" max="8" width="17" customWidth="1"/>
  </cols>
  <sheetData>
    <row r="1" spans="1:16" x14ac:dyDescent="0.2">
      <c r="D1" t="s">
        <v>0</v>
      </c>
      <c r="K1" t="s">
        <v>1</v>
      </c>
      <c r="P1" t="s">
        <v>2</v>
      </c>
    </row>
    <row r="2" spans="1:16" x14ac:dyDescent="0.2">
      <c r="B2" t="s">
        <v>3</v>
      </c>
      <c r="C2" t="s">
        <v>4</v>
      </c>
      <c r="D2" t="s">
        <v>5</v>
      </c>
      <c r="E2" t="s">
        <v>6</v>
      </c>
      <c r="F2" t="s">
        <v>7</v>
      </c>
      <c r="I2" t="s">
        <v>3</v>
      </c>
      <c r="J2" t="s">
        <v>4</v>
      </c>
      <c r="K2" t="s">
        <v>5</v>
      </c>
      <c r="L2" t="s">
        <v>6</v>
      </c>
      <c r="M2" t="s">
        <v>7</v>
      </c>
      <c r="P2" t="s">
        <v>8</v>
      </c>
    </row>
    <row r="3" spans="1:16" x14ac:dyDescent="0.2">
      <c r="A3" t="s">
        <v>9</v>
      </c>
      <c r="B3">
        <v>108703.583</v>
      </c>
      <c r="C3">
        <v>8574.1669999999995</v>
      </c>
      <c r="D3">
        <f t="shared" ref="D3:D5" si="0">C3+B3</f>
        <v>117277.75</v>
      </c>
      <c r="E3">
        <f t="shared" ref="E3:E5" si="1">(B3/D3)*100</f>
        <v>92.689007932024609</v>
      </c>
      <c r="F3">
        <f t="shared" ref="F3:F5" si="2">(C3/D3)*100</f>
        <v>7.3109920679753833</v>
      </c>
      <c r="H3" t="s">
        <v>9</v>
      </c>
      <c r="I3">
        <v>110168.893</v>
      </c>
      <c r="J3">
        <v>9628.2579999999998</v>
      </c>
      <c r="K3">
        <f t="shared" ref="K3" si="3">J3+I3</f>
        <v>119797.151</v>
      </c>
      <c r="L3">
        <f t="shared" ref="L3" si="4">(I3/K3)*100</f>
        <v>91.962865627747689</v>
      </c>
      <c r="M3">
        <f t="shared" ref="M3" si="5">(J3/K3)*100</f>
        <v>8.0371343722523072</v>
      </c>
      <c r="P3">
        <f t="shared" ref="P3:P5" si="6">M3-F3</f>
        <v>0.72614230427692394</v>
      </c>
    </row>
    <row r="4" spans="1:16" x14ac:dyDescent="0.2">
      <c r="A4" t="s">
        <v>10</v>
      </c>
      <c r="B4">
        <v>153009.53099999999</v>
      </c>
      <c r="C4">
        <v>8844.5509999999995</v>
      </c>
      <c r="D4">
        <f t="shared" si="0"/>
        <v>161854.08199999999</v>
      </c>
      <c r="E4">
        <f t="shared" si="1"/>
        <v>94.535478567664427</v>
      </c>
      <c r="F4">
        <f t="shared" si="2"/>
        <v>5.4645214323355766</v>
      </c>
      <c r="H4" t="s">
        <v>10</v>
      </c>
      <c r="I4">
        <v>185032.318</v>
      </c>
      <c r="J4">
        <v>10606.785</v>
      </c>
      <c r="K4">
        <f>J4+I4</f>
        <v>195639.103</v>
      </c>
      <c r="L4">
        <f>(I4/K4)*100</f>
        <v>94.578392132578941</v>
      </c>
      <c r="M4">
        <f>(J4/K4)*100</f>
        <v>5.4216078674210646</v>
      </c>
      <c r="P4">
        <f t="shared" si="6"/>
        <v>-4.2913564914512037E-2</v>
      </c>
    </row>
    <row r="5" spans="1:16" x14ac:dyDescent="0.2">
      <c r="A5" t="s">
        <v>11</v>
      </c>
      <c r="B5">
        <v>133770.78200000001</v>
      </c>
      <c r="C5">
        <v>9300.9150000000009</v>
      </c>
      <c r="D5">
        <f t="shared" si="0"/>
        <v>143071.69700000001</v>
      </c>
      <c r="E5">
        <f t="shared" si="1"/>
        <v>93.499123030601922</v>
      </c>
      <c r="F5">
        <f t="shared" si="2"/>
        <v>6.5008769693980772</v>
      </c>
      <c r="H5" t="s">
        <v>11</v>
      </c>
      <c r="I5">
        <v>153378.56</v>
      </c>
      <c r="J5">
        <v>12977.654999999999</v>
      </c>
      <c r="K5">
        <f>J5+I5</f>
        <v>166356.215</v>
      </c>
      <c r="L5">
        <f>(I5/K5)*100</f>
        <v>92.198875767881589</v>
      </c>
      <c r="M5">
        <f>(J5/K5)*100</f>
        <v>7.8011242321184087</v>
      </c>
      <c r="P5">
        <f t="shared" si="6"/>
        <v>1.3002472627203314</v>
      </c>
    </row>
    <row r="6" spans="1:16" x14ac:dyDescent="0.2">
      <c r="O6" t="s">
        <v>12</v>
      </c>
      <c r="P6">
        <f>AVERAGE(P3:P5)</f>
        <v>0.66115866736091444</v>
      </c>
    </row>
    <row r="7" spans="1:16" x14ac:dyDescent="0.2">
      <c r="D7" t="s">
        <v>0</v>
      </c>
      <c r="K7" t="s">
        <v>1</v>
      </c>
      <c r="O7" t="s">
        <v>13</v>
      </c>
      <c r="P7">
        <f>_xlfn.STDEV.S(P3:P5)</f>
        <v>0.67393427500261727</v>
      </c>
    </row>
    <row r="8" spans="1:16" x14ac:dyDescent="0.2">
      <c r="B8" t="s">
        <v>3</v>
      </c>
      <c r="C8" t="s">
        <v>4</v>
      </c>
      <c r="D8" t="s">
        <v>5</v>
      </c>
      <c r="E8" t="s">
        <v>6</v>
      </c>
      <c r="F8" t="s">
        <v>7</v>
      </c>
      <c r="I8" t="s">
        <v>3</v>
      </c>
      <c r="J8" t="s">
        <v>4</v>
      </c>
      <c r="K8" t="s">
        <v>5</v>
      </c>
      <c r="L8" t="s">
        <v>6</v>
      </c>
      <c r="M8" t="s">
        <v>7</v>
      </c>
    </row>
    <row r="9" spans="1:16" x14ac:dyDescent="0.2">
      <c r="A9" t="s">
        <v>49</v>
      </c>
      <c r="B9">
        <v>134358.05900000001</v>
      </c>
      <c r="C9">
        <v>4229.933</v>
      </c>
      <c r="D9">
        <f t="shared" ref="D9:D11" si="7">C9+B9</f>
        <v>138587.992</v>
      </c>
      <c r="E9">
        <f t="shared" ref="E9:E11" si="8">(B9/D9)*100</f>
        <v>96.947835855793343</v>
      </c>
      <c r="F9">
        <f t="shared" ref="F9:F11" si="9">(C9/D9)*100</f>
        <v>3.0521641442066638</v>
      </c>
      <c r="H9" t="s">
        <v>49</v>
      </c>
      <c r="I9">
        <v>114584.65400000001</v>
      </c>
      <c r="J9">
        <v>41253.978000000003</v>
      </c>
      <c r="K9">
        <f t="shared" ref="K9:K11" si="10">J9+I9</f>
        <v>155838.63200000001</v>
      </c>
      <c r="L9">
        <f t="shared" ref="L9:L11" si="11">(I9/K9)*100</f>
        <v>73.527759150247164</v>
      </c>
      <c r="M9">
        <f t="shared" ref="M9:M11" si="12">(J9/K9)*100</f>
        <v>26.472240849752836</v>
      </c>
      <c r="P9">
        <f t="shared" ref="P9:P11" si="13">M9-F9</f>
        <v>23.420076705546172</v>
      </c>
    </row>
    <row r="10" spans="1:16" x14ac:dyDescent="0.2">
      <c r="A10" t="s">
        <v>50</v>
      </c>
      <c r="B10">
        <v>158105.64799999999</v>
      </c>
      <c r="C10">
        <v>9924.5810000000001</v>
      </c>
      <c r="D10">
        <f t="shared" si="7"/>
        <v>168030.22899999999</v>
      </c>
      <c r="E10">
        <f t="shared" si="8"/>
        <v>94.093574079459231</v>
      </c>
      <c r="F10">
        <f t="shared" si="9"/>
        <v>5.9064259205407623</v>
      </c>
      <c r="H10" t="s">
        <v>50</v>
      </c>
      <c r="I10">
        <v>152230.628</v>
      </c>
      <c r="J10">
        <v>46100.392</v>
      </c>
      <c r="K10">
        <f t="shared" si="10"/>
        <v>198331.02</v>
      </c>
      <c r="L10">
        <f t="shared" si="11"/>
        <v>76.755833757119802</v>
      </c>
      <c r="M10">
        <f t="shared" si="12"/>
        <v>23.244166242880212</v>
      </c>
      <c r="P10">
        <f t="shared" si="13"/>
        <v>17.33774032233945</v>
      </c>
    </row>
    <row r="11" spans="1:16" x14ac:dyDescent="0.2">
      <c r="A11" t="s">
        <v>51</v>
      </c>
      <c r="B11">
        <v>100609.018</v>
      </c>
      <c r="C11">
        <v>5578.66</v>
      </c>
      <c r="D11">
        <f t="shared" si="7"/>
        <v>106187.678</v>
      </c>
      <c r="E11">
        <f t="shared" si="8"/>
        <v>94.746414927728239</v>
      </c>
      <c r="F11">
        <f t="shared" si="9"/>
        <v>5.2535850722717559</v>
      </c>
      <c r="H11" t="s">
        <v>51</v>
      </c>
      <c r="I11">
        <v>95500.110000000015</v>
      </c>
      <c r="J11">
        <v>42247.362000000001</v>
      </c>
      <c r="K11">
        <f t="shared" si="10"/>
        <v>137747.47200000001</v>
      </c>
      <c r="L11">
        <f t="shared" si="11"/>
        <v>69.329845850092994</v>
      </c>
      <c r="M11">
        <f t="shared" si="12"/>
        <v>30.67015414990701</v>
      </c>
      <c r="P11">
        <f t="shared" si="13"/>
        <v>25.416569077635252</v>
      </c>
    </row>
    <row r="12" spans="1:16" x14ac:dyDescent="0.2">
      <c r="O12" t="s">
        <v>12</v>
      </c>
      <c r="P12">
        <f>AVERAGE(P9:P11)</f>
        <v>22.058128701840293</v>
      </c>
    </row>
    <row r="13" spans="1:16" x14ac:dyDescent="0.2">
      <c r="D13" t="s">
        <v>0</v>
      </c>
      <c r="K13" t="s">
        <v>1</v>
      </c>
      <c r="O13" t="s">
        <v>13</v>
      </c>
      <c r="P13">
        <f>_xlfn.STDEV.S(P9:P11)</f>
        <v>4.2080928326199452</v>
      </c>
    </row>
    <row r="14" spans="1:16" x14ac:dyDescent="0.2">
      <c r="B14" t="s">
        <v>3</v>
      </c>
      <c r="C14" t="s">
        <v>4</v>
      </c>
      <c r="D14" t="s">
        <v>5</v>
      </c>
      <c r="E14" t="s">
        <v>6</v>
      </c>
      <c r="F14" t="s">
        <v>7</v>
      </c>
      <c r="I14" t="s">
        <v>3</v>
      </c>
      <c r="J14" t="s">
        <v>4</v>
      </c>
      <c r="K14" t="s">
        <v>5</v>
      </c>
      <c r="L14" t="s">
        <v>6</v>
      </c>
      <c r="M14" t="s">
        <v>7</v>
      </c>
    </row>
    <row r="15" spans="1:16" x14ac:dyDescent="0.2">
      <c r="A15" t="s">
        <v>52</v>
      </c>
      <c r="B15">
        <v>133278.98800000001</v>
      </c>
      <c r="C15">
        <v>4207.933</v>
      </c>
      <c r="D15">
        <f t="shared" ref="D15:D17" si="14">C15+B15</f>
        <v>137486.921</v>
      </c>
      <c r="E15">
        <f t="shared" ref="E15:E17" si="15">(B15/D15)*100</f>
        <v>96.93939396606315</v>
      </c>
      <c r="F15">
        <f t="shared" ref="F15:F17" si="16">(C15/D15)*100</f>
        <v>3.0606060339368573</v>
      </c>
      <c r="H15" t="s">
        <v>52</v>
      </c>
      <c r="I15">
        <v>124244.939</v>
      </c>
      <c r="J15">
        <v>76082.763000000006</v>
      </c>
      <c r="K15">
        <f>J15+I15</f>
        <v>200327.70199999999</v>
      </c>
      <c r="L15">
        <f>(I15/K15)*100</f>
        <v>62.020847720801001</v>
      </c>
      <c r="M15">
        <f>(J15/K15)*100</f>
        <v>37.979152279199013</v>
      </c>
      <c r="P15">
        <f t="shared" ref="P15:P17" si="17">M15-F15</f>
        <v>34.918546245262156</v>
      </c>
    </row>
    <row r="16" spans="1:16" x14ac:dyDescent="0.2">
      <c r="A16" t="s">
        <v>53</v>
      </c>
      <c r="B16">
        <v>157254.587</v>
      </c>
      <c r="C16">
        <v>9162.7520000000004</v>
      </c>
      <c r="D16">
        <f t="shared" si="14"/>
        <v>166417.33900000001</v>
      </c>
      <c r="E16">
        <f t="shared" si="15"/>
        <v>94.494112179019993</v>
      </c>
      <c r="F16">
        <f t="shared" si="16"/>
        <v>5.50588782098</v>
      </c>
      <c r="H16" t="s">
        <v>53</v>
      </c>
      <c r="I16">
        <v>145006.09299999999</v>
      </c>
      <c r="J16">
        <v>79914.661999999997</v>
      </c>
      <c r="K16">
        <f>J16+I16</f>
        <v>224920.755</v>
      </c>
      <c r="L16">
        <f>(I16/K16)*100</f>
        <v>64.469858728688692</v>
      </c>
      <c r="M16">
        <f>(J16/K16)*100</f>
        <v>35.530141271311308</v>
      </c>
      <c r="P16">
        <f t="shared" si="17"/>
        <v>30.024253450331308</v>
      </c>
    </row>
    <row r="17" spans="1:16" x14ac:dyDescent="0.2">
      <c r="A17" t="s">
        <v>54</v>
      </c>
      <c r="B17">
        <v>100012.745</v>
      </c>
      <c r="C17">
        <v>4453.4679999999998</v>
      </c>
      <c r="D17">
        <f t="shared" si="14"/>
        <v>104466.21299999999</v>
      </c>
      <c r="E17">
        <f t="shared" si="15"/>
        <v>95.736929795665134</v>
      </c>
      <c r="F17">
        <f t="shared" si="16"/>
        <v>4.2630702043348698</v>
      </c>
      <c r="H17" t="s">
        <v>54</v>
      </c>
      <c r="I17">
        <v>132144.033</v>
      </c>
      <c r="J17">
        <v>58297.336000000003</v>
      </c>
      <c r="K17">
        <f>J17+I17</f>
        <v>190441.36900000001</v>
      </c>
      <c r="L17">
        <f>(I17/K17)*100</f>
        <v>69.388302391378005</v>
      </c>
      <c r="M17">
        <f>(J17/K17)*100</f>
        <v>30.611697608622002</v>
      </c>
      <c r="P17">
        <f t="shared" si="17"/>
        <v>26.348627404287132</v>
      </c>
    </row>
    <row r="18" spans="1:16" x14ac:dyDescent="0.2">
      <c r="O18" t="s">
        <v>12</v>
      </c>
      <c r="P18">
        <f>AVERAGE(P15:P17)</f>
        <v>30.430475699960198</v>
      </c>
    </row>
    <row r="19" spans="1:16" x14ac:dyDescent="0.2">
      <c r="D19" t="s">
        <v>0</v>
      </c>
      <c r="K19" t="s">
        <v>1</v>
      </c>
      <c r="O19" t="s">
        <v>13</v>
      </c>
      <c r="P19">
        <f>_xlfn.STDEV.S(P15:P17)</f>
        <v>4.2993766550856138</v>
      </c>
    </row>
    <row r="20" spans="1:16" x14ac:dyDescent="0.2">
      <c r="B20" t="s">
        <v>3</v>
      </c>
      <c r="C20" t="s">
        <v>4</v>
      </c>
      <c r="D20" t="s">
        <v>5</v>
      </c>
      <c r="E20" t="s">
        <v>6</v>
      </c>
      <c r="F20" t="s">
        <v>7</v>
      </c>
      <c r="I20" t="s">
        <v>3</v>
      </c>
      <c r="J20" t="s">
        <v>4</v>
      </c>
      <c r="K20" t="s">
        <v>5</v>
      </c>
      <c r="L20" t="s">
        <v>6</v>
      </c>
      <c r="M20" t="s">
        <v>7</v>
      </c>
    </row>
    <row r="21" spans="1:16" x14ac:dyDescent="0.2">
      <c r="A21" t="s">
        <v>55</v>
      </c>
      <c r="B21">
        <v>191796.51299999998</v>
      </c>
      <c r="C21">
        <v>10416.634</v>
      </c>
      <c r="D21">
        <f t="shared" ref="D21:D23" si="18">C21+B21</f>
        <v>202213.14699999997</v>
      </c>
      <c r="E21">
        <f t="shared" ref="E21:E23" si="19">(B21/D21)*100</f>
        <v>94.848686074798096</v>
      </c>
      <c r="F21">
        <f t="shared" ref="F21:F23" si="20">(C21/D21)*100</f>
        <v>5.1513139252019062</v>
      </c>
      <c r="H21" t="s">
        <v>55</v>
      </c>
      <c r="I21">
        <v>194693.52600000001</v>
      </c>
      <c r="J21">
        <v>17011.718000000001</v>
      </c>
      <c r="K21">
        <f t="shared" ref="K21:K23" si="21">J21+I21</f>
        <v>211705.24400000001</v>
      </c>
      <c r="L21">
        <f t="shared" ref="L21:L23" si="22">(I21/K21)*100</f>
        <v>91.964432397338257</v>
      </c>
      <c r="M21">
        <f t="shared" ref="M21:M23" si="23">(J21/K21)*100</f>
        <v>8.0355676026617466</v>
      </c>
      <c r="P21">
        <f t="shared" ref="P21:P23" si="24">M21-F21</f>
        <v>2.8842536774598404</v>
      </c>
    </row>
    <row r="22" spans="1:16" x14ac:dyDescent="0.2">
      <c r="A22" t="s">
        <v>56</v>
      </c>
      <c r="B22">
        <v>152921.946</v>
      </c>
      <c r="C22">
        <v>13425.575000000001</v>
      </c>
      <c r="D22">
        <f t="shared" si="18"/>
        <v>166347.52100000001</v>
      </c>
      <c r="E22">
        <f t="shared" si="19"/>
        <v>91.929200435755206</v>
      </c>
      <c r="F22">
        <f t="shared" si="20"/>
        <v>8.0707995642447834</v>
      </c>
      <c r="H22" t="s">
        <v>56</v>
      </c>
      <c r="I22">
        <v>150745.753</v>
      </c>
      <c r="J22">
        <v>14205.626</v>
      </c>
      <c r="K22">
        <f t="shared" si="21"/>
        <v>164951.37899999999</v>
      </c>
      <c r="L22">
        <f t="shared" si="22"/>
        <v>91.387991973077106</v>
      </c>
      <c r="M22">
        <f t="shared" si="23"/>
        <v>8.6120080269228918</v>
      </c>
      <c r="P22">
        <f t="shared" si="24"/>
        <v>0.5412084626781084</v>
      </c>
    </row>
    <row r="23" spans="1:16" x14ac:dyDescent="0.2">
      <c r="A23" t="s">
        <v>57</v>
      </c>
      <c r="B23">
        <v>140990.652</v>
      </c>
      <c r="C23">
        <v>6414.53</v>
      </c>
      <c r="D23">
        <f t="shared" si="18"/>
        <v>147405.182</v>
      </c>
      <c r="E23">
        <f t="shared" si="19"/>
        <v>95.648368725598814</v>
      </c>
      <c r="F23">
        <f t="shared" si="20"/>
        <v>4.3516312744011945</v>
      </c>
      <c r="H23" t="s">
        <v>57</v>
      </c>
      <c r="I23">
        <v>138110.33900000001</v>
      </c>
      <c r="J23">
        <v>11864.684999999999</v>
      </c>
      <c r="K23">
        <f t="shared" si="21"/>
        <v>149975.024</v>
      </c>
      <c r="L23">
        <f t="shared" si="22"/>
        <v>92.088892747901809</v>
      </c>
      <c r="M23">
        <f t="shared" si="23"/>
        <v>7.9111072520981889</v>
      </c>
      <c r="P23">
        <f t="shared" si="24"/>
        <v>3.5594759776969944</v>
      </c>
    </row>
    <row r="24" spans="1:16" x14ac:dyDescent="0.2">
      <c r="O24" t="s">
        <v>12</v>
      </c>
      <c r="P24">
        <f>AVERAGE(P21:P23)</f>
        <v>2.3283127059449811</v>
      </c>
    </row>
    <row r="25" spans="1:16" x14ac:dyDescent="0.2">
      <c r="D25" t="s">
        <v>0</v>
      </c>
      <c r="K25" t="s">
        <v>1</v>
      </c>
      <c r="O25" t="s">
        <v>13</v>
      </c>
      <c r="P25">
        <f>_xlfn.STDEV.S(P21:P23)</f>
        <v>1.5840730636278222</v>
      </c>
    </row>
    <row r="26" spans="1:16" x14ac:dyDescent="0.2">
      <c r="B26" t="s">
        <v>3</v>
      </c>
      <c r="C26" t="s">
        <v>4</v>
      </c>
      <c r="D26" t="s">
        <v>5</v>
      </c>
      <c r="E26" t="s">
        <v>6</v>
      </c>
      <c r="F26" t="s">
        <v>7</v>
      </c>
      <c r="I26" t="s">
        <v>3</v>
      </c>
      <c r="J26" t="s">
        <v>4</v>
      </c>
      <c r="K26" t="s">
        <v>5</v>
      </c>
      <c r="L26" t="s">
        <v>6</v>
      </c>
      <c r="M26" t="s">
        <v>7</v>
      </c>
    </row>
    <row r="27" spans="1:16" x14ac:dyDescent="0.2">
      <c r="A27" t="s">
        <v>58</v>
      </c>
      <c r="B27">
        <v>194271.677</v>
      </c>
      <c r="C27">
        <v>5217.5810000000001</v>
      </c>
      <c r="D27">
        <f t="shared" ref="D27:D29" si="25">C27+B27</f>
        <v>199489.258</v>
      </c>
      <c r="E27">
        <f t="shared" ref="E27:E29" si="26">(B27/D27)*100</f>
        <v>97.384530348997529</v>
      </c>
      <c r="F27">
        <f t="shared" ref="F27:F29" si="27">(C27/D27)*100</f>
        <v>2.6154696510024613</v>
      </c>
      <c r="H27" t="s">
        <v>58</v>
      </c>
      <c r="I27">
        <v>186834.35499999998</v>
      </c>
      <c r="J27">
        <v>28597.457999999999</v>
      </c>
      <c r="K27">
        <f t="shared" ref="K27:K29" si="28">J27+I27</f>
        <v>215431.81299999997</v>
      </c>
      <c r="L27">
        <f t="shared" ref="L27:L29" si="29">(I27/K27)*100</f>
        <v>86.72551764673679</v>
      </c>
      <c r="M27">
        <f t="shared" ref="M27:M29" si="30">(J27/K27)*100</f>
        <v>13.274482353263211</v>
      </c>
      <c r="P27">
        <f t="shared" ref="P27:P29" si="31">M27-F27</f>
        <v>10.65901270226075</v>
      </c>
    </row>
    <row r="28" spans="1:16" x14ac:dyDescent="0.2">
      <c r="A28" t="s">
        <v>59</v>
      </c>
      <c r="B28">
        <v>153635.853</v>
      </c>
      <c r="C28">
        <v>6184.6229999999996</v>
      </c>
      <c r="D28">
        <f t="shared" si="25"/>
        <v>159820.476</v>
      </c>
      <c r="E28">
        <f t="shared" si="26"/>
        <v>96.130268689726591</v>
      </c>
      <c r="F28">
        <f t="shared" si="27"/>
        <v>3.8697313102734094</v>
      </c>
      <c r="H28" t="s">
        <v>59</v>
      </c>
      <c r="I28">
        <v>144667.70199999999</v>
      </c>
      <c r="J28">
        <v>24988.888999999999</v>
      </c>
      <c r="K28">
        <f t="shared" si="28"/>
        <v>169656.59099999999</v>
      </c>
      <c r="L28">
        <f t="shared" si="29"/>
        <v>85.270899967570386</v>
      </c>
      <c r="M28">
        <f t="shared" si="30"/>
        <v>14.72910003242963</v>
      </c>
      <c r="P28">
        <f t="shared" si="31"/>
        <v>10.859368722156219</v>
      </c>
    </row>
    <row r="29" spans="1:16" x14ac:dyDescent="0.2">
      <c r="A29" t="s">
        <v>60</v>
      </c>
      <c r="B29">
        <v>124879.56899999999</v>
      </c>
      <c r="C29">
        <v>6507.915</v>
      </c>
      <c r="D29">
        <f t="shared" si="25"/>
        <v>131387.484</v>
      </c>
      <c r="E29">
        <f t="shared" si="26"/>
        <v>95.046777058307924</v>
      </c>
      <c r="F29">
        <f t="shared" si="27"/>
        <v>4.9532229416920721</v>
      </c>
      <c r="H29" t="s">
        <v>60</v>
      </c>
      <c r="I29">
        <v>124691.86200000001</v>
      </c>
      <c r="J29">
        <v>15765.12</v>
      </c>
      <c r="K29">
        <f t="shared" si="28"/>
        <v>140456.98200000002</v>
      </c>
      <c r="L29">
        <f t="shared" si="29"/>
        <v>88.775837430424062</v>
      </c>
      <c r="M29">
        <f t="shared" si="30"/>
        <v>11.224162569575928</v>
      </c>
      <c r="P29">
        <f t="shared" si="31"/>
        <v>6.2709396278838554</v>
      </c>
    </row>
    <row r="30" spans="1:16" x14ac:dyDescent="0.2">
      <c r="O30" t="s">
        <v>12</v>
      </c>
      <c r="P30">
        <f>AVERAGE(P27:P29)</f>
        <v>9.2631070174336081</v>
      </c>
    </row>
    <row r="31" spans="1:16" x14ac:dyDescent="0.2">
      <c r="D31" t="s">
        <v>0</v>
      </c>
      <c r="K31" t="s">
        <v>1</v>
      </c>
      <c r="O31" t="s">
        <v>13</v>
      </c>
      <c r="P31">
        <f>_xlfn.STDEV.S(P27:P29)</f>
        <v>2.5932286630744348</v>
      </c>
    </row>
    <row r="32" spans="1:16" x14ac:dyDescent="0.2">
      <c r="B32" t="s">
        <v>3</v>
      </c>
      <c r="C32" t="s">
        <v>4</v>
      </c>
      <c r="D32" t="s">
        <v>5</v>
      </c>
      <c r="E32" t="s">
        <v>6</v>
      </c>
      <c r="F32" t="s">
        <v>7</v>
      </c>
      <c r="I32" t="s">
        <v>3</v>
      </c>
      <c r="J32" t="s">
        <v>4</v>
      </c>
      <c r="K32" t="s">
        <v>5</v>
      </c>
      <c r="L32" t="s">
        <v>6</v>
      </c>
      <c r="M32" t="s">
        <v>7</v>
      </c>
    </row>
    <row r="33" spans="1:16" x14ac:dyDescent="0.2">
      <c r="A33" t="s">
        <v>14</v>
      </c>
      <c r="B33">
        <v>98929.012000000002</v>
      </c>
      <c r="C33">
        <v>3135.732</v>
      </c>
      <c r="D33">
        <f t="shared" ref="D33:D35" si="32">C33+B33</f>
        <v>102064.74400000001</v>
      </c>
      <c r="E33">
        <f t="shared" ref="E33:E35" si="33">(B33/D33)*100</f>
        <v>96.927703066594674</v>
      </c>
      <c r="F33">
        <f t="shared" ref="F33:F35" si="34">(C33/D33)*100</f>
        <v>3.0722969334053292</v>
      </c>
      <c r="H33" t="s">
        <v>14</v>
      </c>
      <c r="I33">
        <v>94575.29800000001</v>
      </c>
      <c r="J33">
        <v>15958.367</v>
      </c>
      <c r="K33">
        <f t="shared" ref="K33:K35" si="35">J33+I33</f>
        <v>110533.66500000001</v>
      </c>
      <c r="L33">
        <f t="shared" ref="L33:L35" si="36">(I33/K33)*100</f>
        <v>85.562437470973208</v>
      </c>
      <c r="M33">
        <f t="shared" ref="M33:M35" si="37">(J33/K33)*100</f>
        <v>14.43756252902679</v>
      </c>
      <c r="P33">
        <f t="shared" ref="P33:P35" si="38">M33-F33</f>
        <v>11.365265595621461</v>
      </c>
    </row>
    <row r="34" spans="1:16" x14ac:dyDescent="0.2">
      <c r="A34" t="s">
        <v>15</v>
      </c>
      <c r="B34">
        <v>106903.81200000001</v>
      </c>
      <c r="C34">
        <v>3699.8740000000003</v>
      </c>
      <c r="D34">
        <f t="shared" si="32"/>
        <v>110603.686</v>
      </c>
      <c r="E34">
        <f t="shared" si="33"/>
        <v>96.65483662090611</v>
      </c>
      <c r="F34">
        <f t="shared" si="34"/>
        <v>3.3451633790938939</v>
      </c>
      <c r="H34" t="s">
        <v>15</v>
      </c>
      <c r="I34">
        <v>106719.59</v>
      </c>
      <c r="J34">
        <v>11510.788</v>
      </c>
      <c r="K34">
        <f t="shared" si="35"/>
        <v>118230.378</v>
      </c>
      <c r="L34">
        <f t="shared" si="36"/>
        <v>90.26410285180684</v>
      </c>
      <c r="M34">
        <f t="shared" si="37"/>
        <v>9.7358971481931658</v>
      </c>
      <c r="P34">
        <f t="shared" si="38"/>
        <v>6.3907337690992723</v>
      </c>
    </row>
    <row r="35" spans="1:16" x14ac:dyDescent="0.2">
      <c r="A35" t="s">
        <v>16</v>
      </c>
      <c r="B35">
        <v>88260.385999999999</v>
      </c>
      <c r="C35">
        <v>2667.8530000000001</v>
      </c>
      <c r="D35">
        <f t="shared" si="32"/>
        <v>90928.239000000001</v>
      </c>
      <c r="E35">
        <f t="shared" si="33"/>
        <v>97.065979689763921</v>
      </c>
      <c r="F35">
        <f t="shared" si="34"/>
        <v>2.9340203102360753</v>
      </c>
      <c r="H35" t="s">
        <v>16</v>
      </c>
      <c r="I35">
        <v>92023.87</v>
      </c>
      <c r="J35">
        <v>8037.7049999999999</v>
      </c>
      <c r="K35">
        <f t="shared" si="35"/>
        <v>100061.575</v>
      </c>
      <c r="L35">
        <f t="shared" si="36"/>
        <v>91.967241171248801</v>
      </c>
      <c r="M35">
        <f t="shared" si="37"/>
        <v>8.0327588287511968</v>
      </c>
      <c r="P35">
        <f t="shared" si="38"/>
        <v>5.0987385185151215</v>
      </c>
    </row>
    <row r="36" spans="1:16" x14ac:dyDescent="0.2">
      <c r="O36" t="s">
        <v>12</v>
      </c>
      <c r="P36">
        <f>AVERAGE(P33:P35)</f>
        <v>7.6182459610786184</v>
      </c>
    </row>
    <row r="37" spans="1:16" x14ac:dyDescent="0.2">
      <c r="O37" t="s">
        <v>13</v>
      </c>
      <c r="P37">
        <f>_xlfn.STDEV.S(P33:P35)</f>
        <v>3.3086900788862312</v>
      </c>
    </row>
    <row r="40" spans="1:16" x14ac:dyDescent="0.2">
      <c r="G4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5A8B0-6515-714F-84E8-98DB3714DAB2}">
  <dimension ref="A1:J20"/>
  <sheetViews>
    <sheetView workbookViewId="0">
      <selection activeCell="A15" sqref="A15:A17"/>
    </sheetView>
  </sheetViews>
  <sheetFormatPr baseColWidth="10" defaultRowHeight="16" x14ac:dyDescent="0.2"/>
  <cols>
    <col min="1" max="1" width="21.1640625" customWidth="1"/>
  </cols>
  <sheetData>
    <row r="1" spans="1:10" x14ac:dyDescent="0.2">
      <c r="I1" t="s">
        <v>17</v>
      </c>
    </row>
    <row r="2" spans="1:10" x14ac:dyDescent="0.2">
      <c r="C2" t="s">
        <v>42</v>
      </c>
      <c r="I2" t="s">
        <v>18</v>
      </c>
    </row>
    <row r="3" spans="1:10" x14ac:dyDescent="0.2">
      <c r="A3" t="s">
        <v>9</v>
      </c>
      <c r="B3" t="s">
        <v>43</v>
      </c>
      <c r="C3">
        <v>0.72614230427692394</v>
      </c>
      <c r="I3" t="s">
        <v>19</v>
      </c>
    </row>
    <row r="4" spans="1:10" x14ac:dyDescent="0.2">
      <c r="A4" t="s">
        <v>10</v>
      </c>
      <c r="B4" t="s">
        <v>43</v>
      </c>
      <c r="C4">
        <v>-4.2913564914512037E-2</v>
      </c>
    </row>
    <row r="5" spans="1:10" x14ac:dyDescent="0.2">
      <c r="A5" t="s">
        <v>11</v>
      </c>
      <c r="B5" t="s">
        <v>43</v>
      </c>
      <c r="C5">
        <v>1.3002472627203314</v>
      </c>
      <c r="F5" t="s">
        <v>20</v>
      </c>
      <c r="G5" t="s">
        <v>21</v>
      </c>
      <c r="H5" t="s">
        <v>22</v>
      </c>
      <c r="I5" t="s">
        <v>23</v>
      </c>
    </row>
    <row r="6" spans="1:10" x14ac:dyDescent="0.2">
      <c r="A6" t="s">
        <v>49</v>
      </c>
      <c r="B6" t="s">
        <v>44</v>
      </c>
      <c r="C6">
        <v>23.420076705546172</v>
      </c>
      <c r="E6" t="s">
        <v>24</v>
      </c>
      <c r="F6">
        <v>21.39697</v>
      </c>
      <c r="G6">
        <v>12.95660311</v>
      </c>
      <c r="H6">
        <v>29.837337000000002</v>
      </c>
      <c r="I6">
        <v>2.2900000000000001E-5</v>
      </c>
      <c r="J6" t="s">
        <v>25</v>
      </c>
    </row>
    <row r="7" spans="1:10" x14ac:dyDescent="0.2">
      <c r="A7" t="s">
        <v>50</v>
      </c>
      <c r="B7" t="s">
        <v>44</v>
      </c>
      <c r="C7">
        <v>17.33774032233945</v>
      </c>
      <c r="E7" t="s">
        <v>26</v>
      </c>
      <c r="F7">
        <v>29.769317000000001</v>
      </c>
      <c r="G7">
        <v>21.328950110000001</v>
      </c>
      <c r="H7">
        <v>38.209684000000003</v>
      </c>
      <c r="I7">
        <v>6.9999999999999997E-7</v>
      </c>
      <c r="J7" t="s">
        <v>25</v>
      </c>
    </row>
    <row r="8" spans="1:10" x14ac:dyDescent="0.2">
      <c r="A8" t="s">
        <v>51</v>
      </c>
      <c r="B8" t="s">
        <v>44</v>
      </c>
      <c r="C8">
        <v>25.416569077635252</v>
      </c>
      <c r="E8" t="s">
        <v>27</v>
      </c>
      <c r="F8">
        <v>1.667154</v>
      </c>
      <c r="G8">
        <v>-6.7732128899999999</v>
      </c>
      <c r="H8">
        <v>10.107521</v>
      </c>
      <c r="I8">
        <v>0.98286830000000003</v>
      </c>
    </row>
    <row r="9" spans="1:10" x14ac:dyDescent="0.2">
      <c r="A9" t="s">
        <v>52</v>
      </c>
      <c r="B9" t="s">
        <v>45</v>
      </c>
      <c r="C9">
        <v>34.918546245262156</v>
      </c>
      <c r="E9" t="s">
        <v>28</v>
      </c>
      <c r="F9">
        <v>8.6019480000000001</v>
      </c>
      <c r="G9">
        <v>0.16158142</v>
      </c>
      <c r="H9">
        <v>17.042314999999999</v>
      </c>
      <c r="I9">
        <v>4.4888499999999998E-2</v>
      </c>
      <c r="J9" t="s">
        <v>29</v>
      </c>
    </row>
    <row r="10" spans="1:10" x14ac:dyDescent="0.2">
      <c r="A10" t="s">
        <v>53</v>
      </c>
      <c r="B10" t="s">
        <v>45</v>
      </c>
      <c r="C10">
        <v>30.024253450331308</v>
      </c>
      <c r="E10" t="s">
        <v>30</v>
      </c>
      <c r="F10">
        <v>6.9570869999999996</v>
      </c>
      <c r="G10">
        <v>-1.48327963</v>
      </c>
      <c r="H10">
        <v>15.397454</v>
      </c>
      <c r="I10">
        <v>0.13128039999999999</v>
      </c>
    </row>
    <row r="11" spans="1:10" x14ac:dyDescent="0.2">
      <c r="A11" t="s">
        <v>54</v>
      </c>
      <c r="B11" t="s">
        <v>45</v>
      </c>
      <c r="C11">
        <v>26.348627404287132</v>
      </c>
      <c r="E11" t="s">
        <v>31</v>
      </c>
      <c r="F11">
        <v>8.3723469999999995</v>
      </c>
      <c r="G11">
        <v>-6.8019930000000006E-2</v>
      </c>
      <c r="H11">
        <v>16.812714</v>
      </c>
      <c r="I11">
        <v>5.2317099999999998E-2</v>
      </c>
    </row>
    <row r="12" spans="1:10" x14ac:dyDescent="0.2">
      <c r="A12" t="s">
        <v>55</v>
      </c>
      <c r="B12" t="s">
        <v>46</v>
      </c>
      <c r="C12">
        <v>2.8842536774598404</v>
      </c>
      <c r="E12" t="s">
        <v>32</v>
      </c>
      <c r="F12">
        <v>-19.729816</v>
      </c>
      <c r="G12">
        <v>-28.170182919999998</v>
      </c>
      <c r="H12">
        <v>-11.289448999999999</v>
      </c>
      <c r="I12">
        <v>5.2200000000000002E-5</v>
      </c>
      <c r="J12" t="s">
        <v>25</v>
      </c>
    </row>
    <row r="13" spans="1:10" x14ac:dyDescent="0.2">
      <c r="A13" t="s">
        <v>56</v>
      </c>
      <c r="B13" t="s">
        <v>46</v>
      </c>
      <c r="C13">
        <v>0.5412084626781084</v>
      </c>
      <c r="E13" t="s">
        <v>33</v>
      </c>
      <c r="F13">
        <v>-12.795021999999999</v>
      </c>
      <c r="G13">
        <v>-21.235388610000001</v>
      </c>
      <c r="H13">
        <v>-4.3546550000000002</v>
      </c>
      <c r="I13">
        <v>2.7905E-3</v>
      </c>
      <c r="J13" t="s">
        <v>34</v>
      </c>
    </row>
    <row r="14" spans="1:10" x14ac:dyDescent="0.2">
      <c r="A14" t="s">
        <v>57</v>
      </c>
      <c r="B14" t="s">
        <v>46</v>
      </c>
      <c r="C14">
        <v>3.5594759776969944</v>
      </c>
      <c r="E14" t="s">
        <v>35</v>
      </c>
      <c r="F14">
        <v>-14.439883</v>
      </c>
      <c r="G14">
        <v>-22.880249670000001</v>
      </c>
      <c r="H14">
        <v>-5.9995159999999998</v>
      </c>
      <c r="I14">
        <v>1.0004E-3</v>
      </c>
      <c r="J14" t="s">
        <v>34</v>
      </c>
    </row>
    <row r="15" spans="1:10" x14ac:dyDescent="0.2">
      <c r="A15" t="s">
        <v>58</v>
      </c>
      <c r="B15" t="s">
        <v>47</v>
      </c>
      <c r="C15">
        <v>10.65901270226075</v>
      </c>
      <c r="E15" t="s">
        <v>36</v>
      </c>
      <c r="F15">
        <v>-28.102163000000001</v>
      </c>
      <c r="G15">
        <v>-36.54252992</v>
      </c>
      <c r="H15">
        <v>-19.661795999999999</v>
      </c>
      <c r="I15">
        <v>1.3E-6</v>
      </c>
      <c r="J15" t="s">
        <v>25</v>
      </c>
    </row>
    <row r="16" spans="1:10" x14ac:dyDescent="0.2">
      <c r="A16" t="s">
        <v>59</v>
      </c>
      <c r="B16" t="s">
        <v>47</v>
      </c>
      <c r="C16">
        <v>10.859368722156219</v>
      </c>
      <c r="E16" t="s">
        <v>37</v>
      </c>
      <c r="F16">
        <v>-21.167369000000001</v>
      </c>
      <c r="G16">
        <v>-29.607735609999999</v>
      </c>
      <c r="H16">
        <v>-12.727002000000001</v>
      </c>
      <c r="I16">
        <v>2.55E-5</v>
      </c>
      <c r="J16" t="s">
        <v>25</v>
      </c>
    </row>
    <row r="17" spans="1:10" x14ac:dyDescent="0.2">
      <c r="A17" t="s">
        <v>60</v>
      </c>
      <c r="B17" t="s">
        <v>47</v>
      </c>
      <c r="C17">
        <v>6.2709396278838554</v>
      </c>
      <c r="E17" t="s">
        <v>38</v>
      </c>
      <c r="F17">
        <v>-22.81223</v>
      </c>
      <c r="G17">
        <v>-31.252596659999998</v>
      </c>
      <c r="H17">
        <v>-14.371862999999999</v>
      </c>
      <c r="I17">
        <v>1.17E-5</v>
      </c>
      <c r="J17" t="s">
        <v>25</v>
      </c>
    </row>
    <row r="18" spans="1:10" x14ac:dyDescent="0.2">
      <c r="A18" t="s">
        <v>14</v>
      </c>
      <c r="B18" t="s">
        <v>48</v>
      </c>
      <c r="C18">
        <v>11.365265595621461</v>
      </c>
      <c r="E18" t="s">
        <v>39</v>
      </c>
      <c r="F18">
        <v>6.9347940000000001</v>
      </c>
      <c r="G18">
        <v>-1.50557261</v>
      </c>
      <c r="H18">
        <v>15.375161</v>
      </c>
      <c r="I18">
        <v>0.13313030000000001</v>
      </c>
    </row>
    <row r="19" spans="1:10" x14ac:dyDescent="0.2">
      <c r="A19" t="s">
        <v>15</v>
      </c>
      <c r="B19" t="s">
        <v>48</v>
      </c>
      <c r="C19">
        <v>6.3907337690992723</v>
      </c>
      <c r="E19" t="s">
        <v>40</v>
      </c>
      <c r="F19">
        <v>5.2899330000000004</v>
      </c>
      <c r="G19">
        <v>-3.15043367</v>
      </c>
      <c r="H19">
        <v>13.7303</v>
      </c>
      <c r="I19">
        <v>0.34587420000000002</v>
      </c>
    </row>
    <row r="20" spans="1:10" x14ac:dyDescent="0.2">
      <c r="A20" t="s">
        <v>16</v>
      </c>
      <c r="B20" t="s">
        <v>48</v>
      </c>
      <c r="C20">
        <v>5.0987385185151215</v>
      </c>
      <c r="E20" t="s">
        <v>41</v>
      </c>
      <c r="F20">
        <v>-1.6448609999999999</v>
      </c>
      <c r="G20">
        <v>-10.085227980000001</v>
      </c>
      <c r="H20">
        <v>6.7955059999999996</v>
      </c>
      <c r="I20">
        <v>0.98384749999999999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Quantification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2022-06-30T21:46:12Z</dcterms:created>
  <dcterms:modified xsi:type="dcterms:W3CDTF">2022-06-30T21:52:26Z</dcterms:modified>
</cp:coreProperties>
</file>